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<sst xmlns="http://schemas.openxmlformats.org/spreadsheetml/2006/main" count="390" uniqueCount="124">
  <si>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</si>
  <si>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</si>
  <si>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</si>
  <si>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</si>
  <si>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</si>
  <si>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</si>
  <si>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</si>
  <si>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</si>
  <si>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</si>
  <si>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</si>
  <si>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</si>
  <si>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</si>
  <si>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</si>
  <si>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</si>
  <si>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</si>
  <si>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</si>
  <si>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</si>
  <si>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</si>
  <si>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</si>
  <si>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</si>
  <si>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</si>
  <si>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</si>
  <si>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</si>
  <si>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</si>
  <si>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</si>
  <si>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</si>
  <si>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</si>
  <si>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</si>
  <si>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</si>
  <si>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</si>
  <si>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</si>
  <si>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</si>
  <si>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</si>
  <si>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</si>
  <si>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</si>
  <si>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</si>
  <si>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</si>
  <si>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</si>
  <si>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</si>
  <si>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</si>
  <si>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</si>
  <si>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</si>
  <si>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</si>
  <si>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</si>
  <si>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</si>
  <si>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</si>
  <si>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</si>
  <si>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</si>
  <si>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</si>
  <si>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</si>
  <si>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</si>
  <si>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</si>
  <si>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</si>
  <si>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</si>
  <si>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</si>
  <si>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</si>
  <si>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</si>
  <si>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</si>
  <si>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</si>
  <si>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</si>
  <si>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</si>
  <si>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</si>
  <si>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</si>
  <si>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</si>
  <si>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</si>
  <si>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</si>
  <si>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</si>
  <si>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</si>
  <si>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</si>
  <si>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</si>
  <si>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</si>
  <si>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</si>
  <si>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</si>
  <si>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</si>
  <si>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</si>
  <si>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</si>
  <si>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</si>
  <si>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</si>
  <si>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</si>
  <si>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</si>
  <si>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</si>
  <si>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</si>
  <si>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</si>
  <si>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</si>
  <si>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</si>
  <si>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</si>
  <si>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</si>
  <si>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</si>
  <si>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</si>
  <si>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</si>
  <si>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</si>
  <si>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</si>
  <si>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</si>
  <si>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</si>
  <si>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</si>
  <si>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</si>
  <si>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</si>
  <si>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</si>
  <si>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</si>
  <si>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</si>
  <si>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</si>
  <si>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</si>
  <si>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</si>
  <si>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</si>
  <si>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</si>
  <si>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</si>
  <si>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</si>
  <si>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</si>
  <si>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</si>
  <si>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</si>
  <si>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</si>
  <si>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</si>
  <si>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</si>
  <si>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</si>
  <si>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</si>
  <si>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</si>
  <si>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</si>
  <si>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</si>
  <si>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</si>
  <si>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план на січень-жовтень 2017р.</t>
  </si>
  <si>
    <t>станом на 19.10.2017</t>
  </si>
  <si>
    <r>
      <t xml:space="preserve">станом на 19.10.2017р.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</si>
  <si>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19.10.2017р.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</si>
  <si>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19.10.2017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</si>
</sst>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15"/>
      <color indexed="8"/>
      <name val="Times New Roman"/>
      <family val="1"/>
    </font>
    <font>
      <sz val="2.4"/>
      <color indexed="8"/>
      <name val="Times New Roman"/>
      <family val="1"/>
    </font>
    <font>
      <sz val="5.7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6210820"/>
        <c:axId val="59026469"/>
      </c:lineChart>
      <c:catAx>
        <c:axId val="662108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26469"/>
        <c:crosses val="autoZero"/>
        <c:auto val="0"/>
        <c:lblOffset val="100"/>
        <c:tickLblSkip val="1"/>
        <c:noMultiLvlLbl val="0"/>
      </c:catAx>
      <c:valAx>
        <c:axId val="590264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2108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55664670"/>
        <c:axId val="31219983"/>
      </c:lineChart>
      <c:catAx>
        <c:axId val="556646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19983"/>
        <c:crosses val="autoZero"/>
        <c:auto val="0"/>
        <c:lblOffset val="100"/>
        <c:tickLblSkip val="1"/>
        <c:noMultiLvlLbl val="0"/>
      </c:catAx>
      <c:valAx>
        <c:axId val="31219983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66467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19.10.2017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жовтень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2544392"/>
        <c:axId val="45790665"/>
      </c:bar3DChart>
      <c:catAx>
        <c:axId val="125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90665"/>
        <c:crosses val="autoZero"/>
        <c:auto val="1"/>
        <c:lblOffset val="100"/>
        <c:tickLblSkip val="1"/>
        <c:noMultiLvlLbl val="0"/>
      </c:catAx>
      <c:valAx>
        <c:axId val="45790665"/>
        <c:scaling>
          <c:orientation val="minMax"/>
          <c:max val="6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44392"/>
        <c:crossesAt val="1"/>
        <c:crossBetween val="between"/>
        <c:dispUnits/>
        <c:majorUnit val="40000"/>
        <c:minorUnit val="12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9462802"/>
        <c:axId val="18056355"/>
      </c:bar3DChart>
      <c:catAx>
        <c:axId val="946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056355"/>
        <c:crosses val="autoZero"/>
        <c:auto val="1"/>
        <c:lblOffset val="100"/>
        <c:tickLblSkip val="1"/>
        <c:noMultiLvlLbl val="0"/>
      </c:catAx>
      <c:valAx>
        <c:axId val="18056355"/>
        <c:scaling>
          <c:orientation val="minMax"/>
          <c:max val="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62802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1476174"/>
        <c:axId val="16414655"/>
      </c:lineChart>
      <c:catAx>
        <c:axId val="614761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14655"/>
        <c:crosses val="autoZero"/>
        <c:auto val="0"/>
        <c:lblOffset val="100"/>
        <c:tickLblSkip val="1"/>
        <c:noMultiLvlLbl val="0"/>
      </c:catAx>
      <c:valAx>
        <c:axId val="164146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7617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3514168"/>
        <c:axId val="54518649"/>
      </c:lineChart>
      <c:catAx>
        <c:axId val="135141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18649"/>
        <c:crosses val="autoZero"/>
        <c:auto val="0"/>
        <c:lblOffset val="100"/>
        <c:tickLblSkip val="1"/>
        <c:noMultiLvlLbl val="0"/>
      </c:catAx>
      <c:valAx>
        <c:axId val="545186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51416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0905794"/>
        <c:axId val="53934419"/>
      </c:lineChart>
      <c:catAx>
        <c:axId val="209057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34419"/>
        <c:crosses val="autoZero"/>
        <c:auto val="0"/>
        <c:lblOffset val="100"/>
        <c:tickLblSkip val="1"/>
        <c:noMultiLvlLbl val="0"/>
      </c:catAx>
      <c:valAx>
        <c:axId val="5393441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0579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15647724"/>
        <c:axId val="6611789"/>
      </c:lineChart>
      <c:catAx>
        <c:axId val="156477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1789"/>
        <c:crosses val="autoZero"/>
        <c:auto val="0"/>
        <c:lblOffset val="100"/>
        <c:tickLblSkip val="1"/>
        <c:noMultiLvlLbl val="0"/>
      </c:catAx>
      <c:valAx>
        <c:axId val="661178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64772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9506102"/>
        <c:axId val="65792871"/>
      </c:lineChart>
      <c:catAx>
        <c:axId val="595061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92871"/>
        <c:crosses val="autoZero"/>
        <c:auto val="0"/>
        <c:lblOffset val="100"/>
        <c:tickLblSkip val="1"/>
        <c:noMultiLvlLbl val="0"/>
      </c:catAx>
      <c:valAx>
        <c:axId val="657928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50610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55264928"/>
        <c:axId val="27622305"/>
      </c:lineChart>
      <c:catAx>
        <c:axId val="552649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22305"/>
        <c:crosses val="autoZero"/>
        <c:auto val="0"/>
        <c:lblOffset val="100"/>
        <c:tickLblSkip val="1"/>
        <c:noMultiLvlLbl val="0"/>
      </c:catAx>
      <c:valAx>
        <c:axId val="2762230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26492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7274154"/>
        <c:axId val="22814203"/>
      </c:lineChart>
      <c:catAx>
        <c:axId val="472741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14203"/>
        <c:crosses val="autoZero"/>
        <c:auto val="0"/>
        <c:lblOffset val="100"/>
        <c:tickLblSkip val="1"/>
        <c:noMultiLvlLbl val="0"/>
      </c:catAx>
      <c:valAx>
        <c:axId val="2281420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27415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4001236"/>
        <c:axId val="36011125"/>
      </c:lineChart>
      <c:catAx>
        <c:axId val="40012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11125"/>
        <c:crosses val="autoZero"/>
        <c:auto val="0"/>
        <c:lblOffset val="100"/>
        <c:tickLblSkip val="1"/>
        <c:noMultiLvlLbl val="0"/>
      </c:catAx>
      <c:valAx>
        <c:axId val="360111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0123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19.10.2017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1 114 771,3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1 068 005,8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січень-жовтень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- 44 302,4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жовтень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122 580,1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- 46 765,5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26630472.49999995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218.436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118</v>
      </c>
      <c r="S1" s="145"/>
      <c r="T1" s="145"/>
      <c r="U1" s="145"/>
      <c r="V1" s="145"/>
      <c r="W1" s="146"/>
    </row>
    <row r="2" spans="1:23" ht="15" thickBot="1">
      <c r="A2" s="147" t="s">
        <v>120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121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AVERAGE(N4:N15)</f>
        <v>6523.143333333333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6523.1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6523.1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6523.1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6523.1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6523.1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6523.1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6523.1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6523.1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6523.1</v>
      </c>
      <c r="R13" s="75">
        <v>0</v>
      </c>
      <c r="S13" s="69">
        <v>215.05</v>
      </c>
      <c r="T13" s="76">
        <v>22.25</v>
      </c>
      <c r="U13" s="137">
        <v>0</v>
      </c>
      <c r="V13" s="138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6523.1</v>
      </c>
      <c r="R14" s="75">
        <v>0</v>
      </c>
      <c r="S14" s="69">
        <v>7.4</v>
      </c>
      <c r="T14" s="80">
        <v>7.45</v>
      </c>
      <c r="U14" s="137">
        <v>0</v>
      </c>
      <c r="V14" s="138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524.6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25.69999999999969</v>
      </c>
      <c r="N15" s="69">
        <v>4614.4</v>
      </c>
      <c r="O15" s="78">
        <v>4800</v>
      </c>
      <c r="P15" s="3">
        <f>N15/O15</f>
        <v>0.9613333333333333</v>
      </c>
      <c r="Q15" s="2">
        <v>6523.1</v>
      </c>
      <c r="R15" s="75">
        <v>0</v>
      </c>
      <c r="S15" s="69">
        <v>211</v>
      </c>
      <c r="T15" s="80">
        <v>0</v>
      </c>
      <c r="U15" s="137">
        <v>0</v>
      </c>
      <c r="V15" s="138"/>
      <c r="W15" s="74">
        <f t="shared" si="3"/>
        <v>211</v>
      </c>
    </row>
    <row r="16" spans="1:23" ht="12.75">
      <c r="A16" s="10">
        <v>43027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6523.1</v>
      </c>
      <c r="R16" s="75"/>
      <c r="S16" s="69"/>
      <c r="T16" s="80"/>
      <c r="U16" s="137"/>
      <c r="V16" s="138"/>
      <c r="W16" s="74">
        <f t="shared" si="3"/>
        <v>0</v>
      </c>
    </row>
    <row r="17" spans="1:23" ht="12.75">
      <c r="A17" s="10">
        <v>43028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7600</v>
      </c>
      <c r="P17" s="3">
        <f t="shared" si="2"/>
        <v>0</v>
      </c>
      <c r="Q17" s="2">
        <v>6523.1</v>
      </c>
      <c r="R17" s="75"/>
      <c r="S17" s="69"/>
      <c r="T17" s="80"/>
      <c r="U17" s="137"/>
      <c r="V17" s="138"/>
      <c r="W17" s="74">
        <f t="shared" si="3"/>
        <v>0</v>
      </c>
    </row>
    <row r="18" spans="1:23" ht="12.75">
      <c r="A18" s="10">
        <v>43031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8500</v>
      </c>
      <c r="P18" s="3">
        <f>N18/O18</f>
        <v>0</v>
      </c>
      <c r="Q18" s="2">
        <v>6523.1</v>
      </c>
      <c r="R18" s="75"/>
      <c r="S18" s="69"/>
      <c r="T18" s="76"/>
      <c r="U18" s="137"/>
      <c r="V18" s="138"/>
      <c r="W18" s="74">
        <f t="shared" si="3"/>
        <v>0</v>
      </c>
    </row>
    <row r="19" spans="1:23" ht="12.75">
      <c r="A19" s="10">
        <v>43032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5800</v>
      </c>
      <c r="P19" s="3">
        <f>N19/O19</f>
        <v>0</v>
      </c>
      <c r="Q19" s="2">
        <v>6523.1</v>
      </c>
      <c r="R19" s="75"/>
      <c r="S19" s="69"/>
      <c r="T19" s="76"/>
      <c r="U19" s="137"/>
      <c r="V19" s="138"/>
      <c r="W19" s="74">
        <f t="shared" si="3"/>
        <v>0</v>
      </c>
    </row>
    <row r="20" spans="1:23" ht="12.75">
      <c r="A20" s="10">
        <v>43033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6523.1</v>
      </c>
      <c r="R20" s="75"/>
      <c r="S20" s="69"/>
      <c r="T20" s="76"/>
      <c r="U20" s="137"/>
      <c r="V20" s="138"/>
      <c r="W20" s="74">
        <f t="shared" si="3"/>
        <v>0</v>
      </c>
    </row>
    <row r="21" spans="1:23" ht="12.75">
      <c r="A21" s="10">
        <v>43034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6523.1</v>
      </c>
      <c r="R21" s="81"/>
      <c r="S21" s="80"/>
      <c r="T21" s="76"/>
      <c r="U21" s="137"/>
      <c r="V21" s="138"/>
      <c r="W21" s="74">
        <f t="shared" si="3"/>
        <v>0</v>
      </c>
    </row>
    <row r="22" spans="1:23" ht="12.75">
      <c r="A22" s="10">
        <v>43035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7200</v>
      </c>
      <c r="P22" s="3">
        <f>N22/O22</f>
        <v>0</v>
      </c>
      <c r="Q22" s="2">
        <v>6523.1</v>
      </c>
      <c r="R22" s="81"/>
      <c r="S22" s="80"/>
      <c r="T22" s="76"/>
      <c r="U22" s="137"/>
      <c r="V22" s="138"/>
      <c r="W22" s="74">
        <f t="shared" si="3"/>
        <v>0</v>
      </c>
    </row>
    <row r="23" spans="1:23" ht="12.75">
      <c r="A23" s="10">
        <v>43038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16400</v>
      </c>
      <c r="P23" s="3">
        <f>N23/O23</f>
        <v>0</v>
      </c>
      <c r="Q23" s="2">
        <v>6523.1</v>
      </c>
      <c r="R23" s="81"/>
      <c r="S23" s="80"/>
      <c r="T23" s="76"/>
      <c r="U23" s="137"/>
      <c r="V23" s="138"/>
      <c r="W23" s="74">
        <f t="shared" si="3"/>
        <v>0</v>
      </c>
    </row>
    <row r="24" spans="1:23" ht="13.5" thickBot="1">
      <c r="A24" s="10">
        <v>43039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7380-264.4</f>
        <v>7115.6</v>
      </c>
      <c r="P24" s="3">
        <f t="shared" si="2"/>
        <v>0</v>
      </c>
      <c r="Q24" s="2">
        <v>6523.1</v>
      </c>
      <c r="R24" s="81"/>
      <c r="S24" s="80"/>
      <c r="T24" s="76"/>
      <c r="U24" s="137"/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34757.600000000006</v>
      </c>
      <c r="C25" s="92">
        <f t="shared" si="4"/>
        <v>22857.899999999998</v>
      </c>
      <c r="D25" s="115">
        <f t="shared" si="4"/>
        <v>700.5</v>
      </c>
      <c r="E25" s="115">
        <f t="shared" si="4"/>
        <v>22157.399999999998</v>
      </c>
      <c r="F25" s="92">
        <f t="shared" si="4"/>
        <v>1271.3</v>
      </c>
      <c r="G25" s="92">
        <f t="shared" si="4"/>
        <v>2743.3999999999996</v>
      </c>
      <c r="H25" s="92">
        <f t="shared" si="4"/>
        <v>13007.85</v>
      </c>
      <c r="I25" s="92">
        <f t="shared" si="4"/>
        <v>902.35</v>
      </c>
      <c r="J25" s="92">
        <f t="shared" si="4"/>
        <v>-78.80000000000005</v>
      </c>
      <c r="K25" s="92">
        <f t="shared" si="4"/>
        <v>534.9</v>
      </c>
      <c r="L25" s="92">
        <f t="shared" si="4"/>
        <v>2019</v>
      </c>
      <c r="M25" s="91">
        <f t="shared" si="4"/>
        <v>262.2200000000037</v>
      </c>
      <c r="N25" s="91">
        <f t="shared" si="4"/>
        <v>78277.72</v>
      </c>
      <c r="O25" s="91">
        <f>SUM(O4:O24)</f>
        <v>142115.6</v>
      </c>
      <c r="P25" s="93">
        <f>N25/O25</f>
        <v>0.5508031489857552</v>
      </c>
      <c r="Q25" s="2"/>
      <c r="R25" s="82">
        <f>SUM(R4:R24)</f>
        <v>0</v>
      </c>
      <c r="S25" s="82">
        <f>SUM(S4:S24)</f>
        <v>934.15</v>
      </c>
      <c r="T25" s="82">
        <f>SUM(T4:T24)</f>
        <v>1493.5</v>
      </c>
      <c r="U25" s="126">
        <f>SUM(U4:U24)</f>
        <v>2</v>
      </c>
      <c r="V25" s="127"/>
      <c r="W25" s="82">
        <f>R25+S25+U25+T25+V25</f>
        <v>2429.65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43027</v>
      </c>
      <c r="S30" s="133">
        <v>218.436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43027</v>
      </c>
      <c r="S40" s="132">
        <v>26630.472499999953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122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123</v>
      </c>
      <c r="P27" s="163"/>
    </row>
    <row r="28" spans="1:16" ht="30.75" customHeight="1">
      <c r="A28" s="176"/>
      <c r="B28" s="48" t="s">
        <v>119</v>
      </c>
      <c r="C28" s="22" t="s">
        <v>23</v>
      </c>
      <c r="D28" s="48" t="str">
        <f>B28</f>
        <v>план на січень-жовтень 2017р.</v>
      </c>
      <c r="E28" s="22" t="str">
        <f>C28</f>
        <v>факт</v>
      </c>
      <c r="F28" s="47" t="str">
        <f>B28</f>
        <v>план на січень-жовтень 2017р.</v>
      </c>
      <c r="G28" s="62" t="str">
        <f>C28</f>
        <v>факт</v>
      </c>
      <c r="H28" s="48" t="str">
        <f>B28</f>
        <v>план на січень-жовтень 2017р.</v>
      </c>
      <c r="I28" s="22" t="str">
        <f>C28</f>
        <v>факт</v>
      </c>
      <c r="J28" s="47"/>
      <c r="K28" s="62"/>
      <c r="L28" s="45" t="str">
        <f>D28</f>
        <v>план на січень-жовтень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вересень!S40</f>
        <v>26630.472499999953</v>
      </c>
      <c r="B29" s="49">
        <v>30030</v>
      </c>
      <c r="C29" s="49">
        <v>6228.46</v>
      </c>
      <c r="D29" s="49">
        <v>58649.11</v>
      </c>
      <c r="E29" s="49">
        <v>938.02</v>
      </c>
      <c r="F29" s="49">
        <v>31600</v>
      </c>
      <c r="G29" s="49">
        <v>13066.85</v>
      </c>
      <c r="H29" s="49">
        <v>10</v>
      </c>
      <c r="I29" s="49">
        <v>12</v>
      </c>
      <c r="J29" s="49"/>
      <c r="K29" s="49"/>
      <c r="L29" s="63">
        <f>H29+F29+D29+J29+B29</f>
        <v>120289.11</v>
      </c>
      <c r="M29" s="50">
        <f>C29+E29+G29+I29</f>
        <v>20245.33</v>
      </c>
      <c r="N29" s="51">
        <f>M29-L29</f>
        <v>-100043.78</v>
      </c>
      <c r="O29" s="166">
        <f>вересень!S30</f>
        <v>218.436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613640</v>
      </c>
      <c r="C48" s="32">
        <v>586689.15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151917</v>
      </c>
      <c r="C49" s="32">
        <v>140544.68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169055</v>
      </c>
      <c r="C50" s="32">
        <v>172052.09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21859.1</v>
      </c>
      <c r="C51" s="32">
        <v>19910.15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106800</v>
      </c>
      <c r="C52" s="32">
        <v>92989.39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6065</v>
      </c>
      <c r="C53" s="32">
        <v>5408.19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24900</v>
      </c>
      <c r="C54" s="32">
        <v>22514.02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20535.200000000274</v>
      </c>
      <c r="C55" s="12">
        <v>27898.160000000065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1114771.3000000003</v>
      </c>
      <c r="C56" s="9">
        <v>1068005.83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30030</v>
      </c>
      <c r="C58" s="9">
        <f>C29</f>
        <v>6228.46</v>
      </c>
    </row>
    <row r="59" spans="1:3" ht="25.5">
      <c r="A59" s="83" t="s">
        <v>54</v>
      </c>
      <c r="B59" s="9">
        <f>D29</f>
        <v>58649.11</v>
      </c>
      <c r="C59" s="9">
        <f>E29</f>
        <v>938.02</v>
      </c>
    </row>
    <row r="60" spans="1:3" ht="12.75">
      <c r="A60" s="83" t="s">
        <v>55</v>
      </c>
      <c r="B60" s="9">
        <f>F29</f>
        <v>31600</v>
      </c>
      <c r="C60" s="9">
        <f>G29</f>
        <v>13066.85</v>
      </c>
    </row>
    <row r="61" spans="1:3" ht="25.5">
      <c r="A61" s="83" t="s">
        <v>56</v>
      </c>
      <c r="B61" s="9">
        <f>H29</f>
        <v>10</v>
      </c>
      <c r="C61" s="9">
        <f>I29</f>
        <v>12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87</v>
      </c>
      <c r="S1" s="145"/>
      <c r="T1" s="145"/>
      <c r="U1" s="145"/>
      <c r="V1" s="145"/>
      <c r="W1" s="146"/>
    </row>
    <row r="2" spans="1:23" ht="15" thickBot="1">
      <c r="A2" s="147" t="s">
        <v>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92</v>
      </c>
      <c r="S1" s="145"/>
      <c r="T1" s="145"/>
      <c r="U1" s="145"/>
      <c r="V1" s="145"/>
      <c r="W1" s="146"/>
    </row>
    <row r="2" spans="1:23" ht="15" thickBot="1">
      <c r="A2" s="147" t="s">
        <v>94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95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98</v>
      </c>
      <c r="S1" s="145"/>
      <c r="T1" s="145"/>
      <c r="U1" s="145"/>
      <c r="V1" s="145"/>
      <c r="W1" s="146"/>
    </row>
    <row r="2" spans="1:23" ht="15" thickBot="1">
      <c r="A2" s="147" t="s">
        <v>99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100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103</v>
      </c>
      <c r="S1" s="145"/>
      <c r="T1" s="145"/>
      <c r="U1" s="145"/>
      <c r="V1" s="145"/>
      <c r="W1" s="146"/>
    </row>
    <row r="2" spans="1:23" ht="15" thickBot="1">
      <c r="A2" s="147" t="s">
        <v>104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f>'[2]липень'!$D$97</f>
        <v>1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 t="e">
        <f>#REF!/1000</f>
        <v>#REF!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107</v>
      </c>
      <c r="S1" s="145"/>
      <c r="T1" s="145"/>
      <c r="U1" s="145"/>
      <c r="V1" s="145"/>
      <c r="W1" s="146"/>
    </row>
    <row r="2" spans="1:23" ht="15" thickBot="1">
      <c r="A2" s="147" t="s">
        <v>108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110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f>'[4]серпень'!$D$97</f>
        <v>50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113</v>
      </c>
      <c r="S1" s="145"/>
      <c r="T1" s="145"/>
      <c r="U1" s="145"/>
      <c r="V1" s="145"/>
      <c r="W1" s="146"/>
    </row>
    <row r="2" spans="1:23" ht="15" thickBot="1">
      <c r="A2" s="147" t="s">
        <v>114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'[5]вересень'!$D$97</f>
        <v>218.436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f>'[3]залишки'!$K$6/1000</f>
        <v>26630.472499999953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2017-10-19T08:18:36Z</dcterms:modified>
  <cp:category/>
  <cp:version/>
  <cp:contentType/>
  <cp:contentStatus/>
</cp:coreProperties>
</file>